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lar\OneDrive\Рабочий стол\Рабочая\Разное\Школа будущего первоклассника 23-24\"/>
    </mc:Choice>
  </mc:AlternateContent>
  <bookViews>
    <workbookView xWindow="0" yWindow="0" windowWidth="28800" windowHeight="12315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C128" i="1" l="1"/>
  <c r="C101" i="1"/>
  <c r="C93" i="1"/>
  <c r="C90" i="1"/>
  <c r="C87" i="1"/>
  <c r="C82" i="1"/>
  <c r="C104" i="1" l="1"/>
  <c r="C131" i="1" s="1"/>
  <c r="C81" i="1"/>
  <c r="E48" i="1" l="1"/>
  <c r="C129" i="1" s="1"/>
  <c r="C132" i="1" s="1"/>
  <c r="B7" i="1" s="1"/>
</calcChain>
</file>

<file path=xl/sharedStrings.xml><?xml version="1.0" encoding="utf-8"?>
<sst xmlns="http://schemas.openxmlformats.org/spreadsheetml/2006/main" count="149" uniqueCount="114">
  <si>
    <r>
      <rPr>
        <sz val="6"/>
        <rFont val="Verdana"/>
        <family val="2"/>
        <charset val="204"/>
      </rPr>
      <t>(должность)</t>
    </r>
  </si>
  <si>
    <t>***61499,67/ 29,3 х 56 (кол-во дн. отпуска)/12  = 9795,17</t>
  </si>
  <si>
    <t>шт</t>
  </si>
  <si>
    <t>Наименование услуги</t>
  </si>
  <si>
    <t>Цена на 1 обучающегося</t>
  </si>
  <si>
    <t>Стоимость услуги в месяц</t>
  </si>
  <si>
    <t>Стоимость услуги за 1 час</t>
  </si>
  <si>
    <t>Количество часов на услугу: 84ч (Зч в неделю х 4 недели в месяц х 7 месяцев оказания услуги)</t>
  </si>
  <si>
    <t>Таблица 1</t>
  </si>
  <si>
    <t>(наименование платной услуги)</t>
  </si>
  <si>
    <t>Должность</t>
  </si>
  <si>
    <t>Средний должностной оклад в месяц, включая начисления на выплаты по оплате труда (руб)</t>
  </si>
  <si>
    <t>Месячный фонд рабочего времени (час.) 2</t>
  </si>
  <si>
    <t>Норма времени на оказание платной услуги (час.)</t>
  </si>
  <si>
    <t>Затраты на оплату труда персонала (руб.) (5) = (2)/(3) х (4)</t>
  </si>
  <si>
    <t>1</t>
  </si>
  <si>
    <t>2</t>
  </si>
  <si>
    <t>3</t>
  </si>
  <si>
    <t>4</t>
  </si>
  <si>
    <t>5</t>
  </si>
  <si>
    <t>1. Педагогический персонал</t>
  </si>
  <si>
    <t>X</t>
  </si>
  <si>
    <t>ИТОГО:</t>
  </si>
  <si>
    <t>Таблица 2</t>
  </si>
  <si>
    <t>"Школа будущего первоклассника" (84 часа)</t>
  </si>
  <si>
    <t>Наименование материальных запасов</t>
  </si>
  <si>
    <t>Единица измерения</t>
  </si>
  <si>
    <t>Расход (ед. измерния.)</t>
  </si>
  <si>
    <t>Цена за единицу</t>
  </si>
  <si>
    <t>Всего затарат материальных запасов (5) = (3) х (4)</t>
  </si>
  <si>
    <t>Картридж 106R02310</t>
  </si>
  <si>
    <t>0,5</t>
  </si>
  <si>
    <t>Бумага А4</t>
  </si>
  <si>
    <t>пач</t>
  </si>
  <si>
    <t>Итого материальные запасы:</t>
  </si>
  <si>
    <t>Таблица 3</t>
  </si>
  <si>
    <t>Наименование обооудования</t>
  </si>
  <si>
    <t>Балансовая стоимость</t>
  </si>
  <si>
    <t>Комп.ученич. мебели (парта+2стула) (9 шт)</t>
  </si>
  <si>
    <t>Комплект учителя (стол + стул)</t>
  </si>
  <si>
    <t>Доска классная</t>
  </si>
  <si>
    <t>Интерактивная доска</t>
  </si>
  <si>
    <t>Ноутбук Acer EXTENEXTENSA</t>
  </si>
  <si>
    <t>25 000,00</t>
  </si>
  <si>
    <t>Многофункциональное устройство Toshiba</t>
  </si>
  <si>
    <t>64 675,00</t>
  </si>
  <si>
    <t>начисления. Без остаточной стоимости.</t>
  </si>
  <si>
    <t>Таблица 4</t>
  </si>
  <si>
    <t>Прогноз затрат на персонал учреждения, не участвующего непосредственно в процессе оказания платной услуги (Учитель ответствееный за - 0,5x10346</t>
  </si>
  <si>
    <t>5 173,50</t>
  </si>
  <si>
    <t>Прогноз затрат общехозяйственного назначения</t>
  </si>
  <si>
    <t>2.1. Затраты на коммунальные услуги (ст. 223)</t>
  </si>
  <si>
    <t>2.2. Услуги связи (ст. 221)</t>
  </si>
  <si>
    <t>2.3. Затраты на работы, услуги по содержанию имущества (ст. 225)</t>
  </si>
  <si>
    <t>Тех. обслуживание системы автоматической пожарной сигнализации 96000,00 р/год : 9924,7 кв.м * 54,5 кв.м * 0,0096 (к2**)= 5,06</t>
  </si>
  <si>
    <t>5,06</t>
  </si>
  <si>
    <t>Прочие услуги по содержанию здания (ремонт учебного класса)</t>
  </si>
  <si>
    <t>2.4. Прочие работы, услуги ( ст.226)</t>
  </si>
  <si>
    <t>2.5. Увеличение стоимости материальных запасов (ст. 340)</t>
  </si>
  <si>
    <t>Затраты на моющие (чистящие) средства для санитарной обработки используемых помещений</t>
  </si>
  <si>
    <t>3 000,00</t>
  </si>
  <si>
    <t>Прочие затраты на материальные запасы</t>
  </si>
  <si>
    <t>2.6. Увеличение стоимости основных средств (ст. 310) (приобретение учебной мебели, оргтехники)</t>
  </si>
  <si>
    <t>2.8 Налог наприбыль (ст. 290)</t>
  </si>
  <si>
    <t>0,00</t>
  </si>
  <si>
    <t>Прогноз суммы начисленной амортизации имущества общехозяйств. назначения: уч. кл.:628589,52(ам./год):4455,8 кв.м * 54,5кв.м *0,0096 (к2) = 73,81</t>
  </si>
  <si>
    <t>73,81</t>
  </si>
  <si>
    <t>Прогноз суммарного фонда оплаты труда всего персонала учреждения, участвующего в процессе оказания платной услуги</t>
  </si>
  <si>
    <t>6</t>
  </si>
  <si>
    <t>Затраты на персонал, непосредственно участвующий в предоставлении платной услуги</t>
  </si>
  <si>
    <t>7</t>
  </si>
  <si>
    <t>* kl (коэф, исп.) - 84ч/на услугу : 5112ч/отопление за год = 0,016 (kl)</t>
  </si>
  <si>
    <t>* * к2 (коэф, исп.) -84ч/на услугу : 8784ч/ за год = 0,0096 (к2)</t>
  </si>
  <si>
    <t>54,5 кв.м - площадь учебного класса</t>
  </si>
  <si>
    <t>9924,7 кв. м - площадь всех зданий по договору (отопление, тех. обслуж., охрана) если заключен на несколько</t>
  </si>
  <si>
    <t>адресов</t>
  </si>
  <si>
    <t>4455,8 кв.м - площадь здания, в котором находится учебный класс</t>
  </si>
  <si>
    <t>21979453,74 - остаточная стоимость здания для расчета налога на имущество</t>
  </si>
  <si>
    <t>Таблица 5</t>
  </si>
  <si>
    <t>№ п/п</t>
  </si>
  <si>
    <t>Наименование статей затрат</t>
  </si>
  <si>
    <t>Сумма (руб.)</t>
  </si>
  <si>
    <t>Затраты на оплату труда персонала, участвующего в предоставлении платной услуги</t>
  </si>
  <si>
    <t>Затраты материальных запасов</t>
  </si>
  <si>
    <t>Сумма начисленной амортизации оборудования, используемого при оказании платной услуги</t>
  </si>
  <si>
    <t>Накладные затраты, относимые на платную услугу</t>
  </si>
  <si>
    <t>Итого затрат (20 чел /группа )</t>
  </si>
  <si>
    <r>
      <rPr>
        <b/>
        <sz val="11"/>
        <rFont val="Times New Roman"/>
        <family val="1"/>
        <charset val="204"/>
      </rPr>
      <t>Информация о ценах на платные услуги</t>
    </r>
  </si>
  <si>
    <r>
      <rPr>
        <b/>
        <sz val="11"/>
        <rFont val="Times New Roman"/>
        <family val="1"/>
        <charset val="204"/>
      </rPr>
      <t>Муниципальное бюджетное образовательное учреждение</t>
    </r>
  </si>
  <si>
    <r>
      <rPr>
        <b/>
        <sz val="11"/>
        <rFont val="Times New Roman"/>
        <family val="1"/>
        <charset val="204"/>
      </rPr>
      <t>"Центр образования № 43"</t>
    </r>
  </si>
  <si>
    <r>
      <rPr>
        <b/>
        <sz val="11"/>
        <rFont val="Times New Roman"/>
        <family val="1"/>
        <charset val="204"/>
      </rPr>
      <t>"Школа будущего первоклассника" (84 часа)</t>
    </r>
  </si>
  <si>
    <r>
      <rPr>
        <b/>
        <sz val="11"/>
        <rFont val="Times New Roman"/>
        <family val="1"/>
        <charset val="204"/>
      </rPr>
      <t>РАСЧЕТ ЗАТРАТ НА ПЛАТНЫЕ УСЛУГИ</t>
    </r>
  </si>
  <si>
    <r>
      <rPr>
        <b/>
        <sz val="11"/>
        <rFont val="Times New Roman"/>
        <family val="1"/>
        <charset val="204"/>
      </rPr>
      <t>I. Затраты, непосредственно связанные с оказанием услуги</t>
    </r>
  </si>
  <si>
    <r>
      <rPr>
        <b/>
        <sz val="11"/>
        <rFont val="Times New Roman"/>
        <family val="1"/>
        <charset val="204"/>
      </rPr>
      <t>Расчет затрат на оплату труда персонала</t>
    </r>
  </si>
  <si>
    <r>
      <rPr>
        <i/>
        <sz val="11"/>
        <rFont val="Times New Roman"/>
        <family val="1"/>
        <charset val="204"/>
      </rPr>
      <t>"Школа будущего первоклассника" (84 часа)</t>
    </r>
  </si>
  <si>
    <r>
      <rPr>
        <i/>
        <sz val="11"/>
        <rFont val="Times New Roman"/>
        <family val="1"/>
        <charset val="204"/>
      </rPr>
      <t>учитель*</t>
    </r>
  </si>
  <si>
    <r>
      <rPr>
        <i/>
        <sz val="11"/>
        <rFont val="Times New Roman"/>
        <family val="1"/>
        <charset val="204"/>
      </rPr>
      <t>2. Расходы на отпуск***</t>
    </r>
  </si>
  <si>
    <r>
      <rPr>
        <b/>
        <sz val="11"/>
        <rFont val="Times New Roman"/>
        <family val="1"/>
        <charset val="204"/>
      </rPr>
      <t>Расчет затрат на материальные запасы</t>
    </r>
  </si>
  <si>
    <r>
      <rPr>
        <b/>
        <sz val="11"/>
        <rFont val="Times New Roman"/>
        <family val="1"/>
        <charset val="204"/>
      </rPr>
      <t>Расчет суммы начисленной амортизации оборудования</t>
    </r>
  </si>
  <si>
    <r>
      <rPr>
        <b/>
        <sz val="11"/>
        <rFont val="Times New Roman"/>
        <family val="1"/>
        <charset val="204"/>
      </rPr>
      <t>II. Затраты, необходимые для деятельности учреждения в целом, но не потребляемые</t>
    </r>
  </si>
  <si>
    <r>
      <rPr>
        <b/>
        <sz val="11"/>
        <rFont val="Times New Roman"/>
        <family val="1"/>
        <charset val="204"/>
      </rPr>
      <t>Расчет накладных затрат</t>
    </r>
  </si>
  <si>
    <r>
      <t xml:space="preserve">Коэффициент накладных затрат </t>
    </r>
    <r>
      <rPr>
        <b/>
        <sz val="11"/>
        <rFont val="Times New Roman"/>
        <family val="1"/>
        <charset val="204"/>
      </rPr>
      <t>(5)=((1)+(2)+(3))/(4)</t>
    </r>
  </si>
  <si>
    <r>
      <t xml:space="preserve">Итого накладные затраты       </t>
    </r>
    <r>
      <rPr>
        <b/>
        <sz val="11"/>
        <rFont val="Times New Roman"/>
        <family val="1"/>
        <charset val="204"/>
      </rPr>
      <t>(7)= (5) х (6)</t>
    </r>
  </si>
  <si>
    <r>
      <rPr>
        <b/>
        <sz val="11"/>
        <rFont val="Times New Roman"/>
        <family val="1"/>
        <charset val="204"/>
      </rPr>
      <t>Расчет цены на оказание платной услуги</t>
    </r>
  </si>
  <si>
    <t>Количество человек в группе - 20</t>
  </si>
  <si>
    <t>Электроэнергия: учеб, класс: 0,3 кВт/ч *30 ламп * 10,97р.* 84ч - 8293,32 потр. оборудованием: 0,5 кВт/ч * 10,97р.* 22,104ч = 121,24</t>
  </si>
  <si>
    <t>Отопление (поставка газа для собственной котельной): 5775386,72р/год : 9924,7кв.м * 54,5кв.м * 0,016(kl*)= 507,43</t>
  </si>
  <si>
    <t>Вода и водоотведение: Водоснабжение: 0,1 куб.м * 20чел * 28,05р = 56,10  водоотведение: 0,1 куб.м * 20чел * 16,37р = 32,74</t>
  </si>
  <si>
    <t>Охрана объекта с использованием тревожной сигнализации 73786,68р/год : 9924,7 кв.м * 54,5 кв.м * 0,0096 (к2) = 3,89</t>
  </si>
  <si>
    <t>Охрана объекта ЧОП 986400,00 р/год : 9924,7 кв.м * 54,5 кв.м * 0,0096 (к2) = 61,49</t>
  </si>
  <si>
    <t>2.7. Налог на имущество (ст. 290) 5 504 269,70* 2,2% :4455,8 кв.м * 54,5кв.м * 0,0096 (к2) = 56,78</t>
  </si>
  <si>
    <t>МПЗ стоимостью менее 100000,00 (сто тысяч) рублей, не принимаются к учету в качестве ОС на которые начисляются амотризацтонные</t>
  </si>
  <si>
    <t xml:space="preserve">Экономист </t>
  </si>
  <si>
    <t>Касьянова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</si>
</sst>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6"/>
      <name val="Verdan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2" xfId="0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horizontal="left" vertical="center" indent="4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indent="4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26" xfId="0" applyFont="1" applyBorder="1" applyAlignment="1">
      <alignment vertical="top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indent="6"/>
    </xf>
    <xf numFmtId="0" fontId="2" fillId="0" borderId="34" xfId="0" applyFont="1" applyBorder="1" applyAlignment="1">
      <alignment horizontal="left" wrapText="1"/>
    </xf>
    <xf numFmtId="0" fontId="2" fillId="0" borderId="35" xfId="0" applyFont="1" applyBorder="1" applyAlignment="1">
      <alignment horizontal="left" vertical="center" indent="2"/>
    </xf>
    <xf numFmtId="0" fontId="2" fillId="0" borderId="36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indent="1"/>
    </xf>
    <xf numFmtId="0" fontId="2" fillId="0" borderId="44" xfId="0" applyFont="1" applyBorder="1" applyAlignment="1">
      <alignment horizontal="left" indent="2"/>
    </xf>
    <xf numFmtId="0" fontId="2" fillId="0" borderId="48" xfId="0" applyFont="1" applyBorder="1" applyAlignment="1">
      <alignment horizontal="center" wrapText="1"/>
    </xf>
    <xf numFmtId="0" fontId="2" fillId="0" borderId="49" xfId="0" applyFont="1" applyBorder="1" applyAlignment="1">
      <alignment horizontal="left" vertical="top" indent="6"/>
    </xf>
    <xf numFmtId="0" fontId="2" fillId="0" borderId="50" xfId="0" applyFont="1" applyBorder="1" applyAlignment="1">
      <alignment horizontal="center" vertical="top"/>
    </xf>
    <xf numFmtId="0" fontId="2" fillId="0" borderId="54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justify" wrapText="1"/>
    </xf>
    <xf numFmtId="0" fontId="2" fillId="0" borderId="1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wrapText="1"/>
    </xf>
    <xf numFmtId="0" fontId="2" fillId="0" borderId="53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/>
    </xf>
    <xf numFmtId="0" fontId="2" fillId="0" borderId="4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/>
    </xf>
    <xf numFmtId="0" fontId="4" fillId="0" borderId="42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wrapText="1"/>
    </xf>
    <xf numFmtId="2" fontId="2" fillId="0" borderId="39" xfId="0" applyNumberFormat="1" applyFont="1" applyBorder="1" applyAlignment="1">
      <alignment horizontal="left" indent="1"/>
    </xf>
    <xf numFmtId="2" fontId="2" fillId="0" borderId="35" xfId="0" applyNumberFormat="1" applyFont="1" applyBorder="1" applyAlignment="1">
      <alignment horizontal="left" vertical="center" indent="2"/>
    </xf>
    <xf numFmtId="2" fontId="2" fillId="0" borderId="44" xfId="0" applyNumberFormat="1" applyFont="1" applyBorder="1" applyAlignment="1">
      <alignment horizontal="left" indent="2"/>
    </xf>
    <xf numFmtId="2" fontId="2" fillId="0" borderId="36" xfId="0" applyNumberFormat="1" applyFont="1" applyBorder="1" applyAlignment="1">
      <alignment horizontal="left" vertical="center" indent="1"/>
    </xf>
    <xf numFmtId="1" fontId="3" fillId="0" borderId="55" xfId="0" applyNumberFormat="1" applyFont="1" applyBorder="1" applyAlignment="1">
      <alignment horizontal="center" vertical="top"/>
    </xf>
    <xf numFmtId="1" fontId="2" fillId="0" borderId="5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1" fontId="3" fillId="0" borderId="52" xfId="0" applyNumberFormat="1" applyFont="1" applyBorder="1" applyAlignment="1">
      <alignment horizontal="left" indent="1"/>
    </xf>
    <xf numFmtId="0" fontId="2" fillId="0" borderId="4" xfId="0" applyFont="1" applyBorder="1" applyAlignment="1">
      <alignment horizontal="left" wrapText="1" indent="15"/>
    </xf>
    <xf numFmtId="0" fontId="2" fillId="0" borderId="6" xfId="0" applyFont="1" applyBorder="1" applyAlignment="1">
      <alignment horizontal="left" wrapText="1" indent="15"/>
    </xf>
    <xf numFmtId="0" fontId="2" fillId="0" borderId="40" xfId="0" applyFont="1" applyBorder="1" applyAlignment="1">
      <alignment horizontal="left" vertical="top" indent="6"/>
    </xf>
    <xf numFmtId="0" fontId="2" fillId="0" borderId="41" xfId="0" applyFont="1" applyBorder="1" applyAlignment="1">
      <alignment horizontal="left" vertical="top" indent="6"/>
    </xf>
    <xf numFmtId="0" fontId="2" fillId="0" borderId="47" xfId="0" applyFont="1" applyBorder="1" applyAlignment="1">
      <alignment horizontal="left" vertical="top" indent="6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tabSelected="1" topLeftCell="A127" workbookViewId="0">
      <selection activeCell="E32" sqref="E32"/>
    </sheetView>
  </sheetViews>
  <sheetFormatPr defaultRowHeight="12.75" x14ac:dyDescent="0.2"/>
  <cols>
    <col min="1" max="1" width="50.140625" customWidth="1"/>
    <col min="2" max="2" width="32" customWidth="1"/>
    <col min="3" max="3" width="17.5703125" customWidth="1"/>
    <col min="4" max="4" width="11.140625"/>
    <col min="5" max="5" width="24.7109375" customWidth="1"/>
  </cols>
  <sheetData>
    <row r="1" spans="1:5" ht="15" x14ac:dyDescent="0.25">
      <c r="A1" s="2" t="s">
        <v>87</v>
      </c>
      <c r="B1" s="3"/>
      <c r="C1" s="3"/>
      <c r="D1" s="3"/>
      <c r="E1" s="3"/>
    </row>
    <row r="2" spans="1:5" ht="15" x14ac:dyDescent="0.25">
      <c r="A2" s="3"/>
      <c r="B2" s="3"/>
      <c r="C2" s="3"/>
      <c r="D2" s="3"/>
      <c r="E2" s="3"/>
    </row>
    <row r="3" spans="1:5" ht="15" x14ac:dyDescent="0.25">
      <c r="A3" s="2" t="s">
        <v>88</v>
      </c>
      <c r="B3" s="3"/>
      <c r="C3" s="3"/>
      <c r="D3" s="3"/>
      <c r="E3" s="3"/>
    </row>
    <row r="4" spans="1:5" ht="15" x14ac:dyDescent="0.25">
      <c r="A4" s="2" t="s">
        <v>89</v>
      </c>
      <c r="B4" s="3"/>
      <c r="C4" s="3"/>
      <c r="D4" s="3"/>
      <c r="E4" s="3"/>
    </row>
    <row r="5" spans="1:5" ht="15" x14ac:dyDescent="0.25">
      <c r="A5" s="3"/>
      <c r="B5" s="3"/>
      <c r="C5" s="3"/>
      <c r="D5" s="3"/>
      <c r="E5" s="3"/>
    </row>
    <row r="6" spans="1:5" ht="15" x14ac:dyDescent="0.25">
      <c r="A6" s="4" t="s">
        <v>3</v>
      </c>
      <c r="B6" s="4" t="s">
        <v>4</v>
      </c>
      <c r="C6" s="3"/>
      <c r="D6" s="3"/>
      <c r="E6" s="3"/>
    </row>
    <row r="7" spans="1:5" ht="15.75" thickBot="1" x14ac:dyDescent="0.3">
      <c r="A7" s="5" t="s">
        <v>90</v>
      </c>
      <c r="B7" s="69">
        <f>C132/20</f>
        <v>13506.57734</v>
      </c>
      <c r="C7" s="3"/>
      <c r="D7" s="3"/>
      <c r="E7" s="3"/>
    </row>
    <row r="8" spans="1:5" ht="30.75" thickBot="1" x14ac:dyDescent="0.3">
      <c r="A8" s="72" t="s">
        <v>5</v>
      </c>
      <c r="B8" s="70">
        <v>1900</v>
      </c>
      <c r="C8" s="3"/>
      <c r="D8" s="3"/>
      <c r="E8" s="3"/>
    </row>
    <row r="9" spans="1:5" ht="30.75" thickBot="1" x14ac:dyDescent="0.3">
      <c r="A9" s="73" t="s">
        <v>6</v>
      </c>
      <c r="B9" s="70">
        <v>160</v>
      </c>
      <c r="C9" s="3"/>
      <c r="D9" s="3"/>
      <c r="E9" s="3"/>
    </row>
    <row r="10" spans="1:5" ht="15" x14ac:dyDescent="0.25">
      <c r="A10" s="3"/>
      <c r="B10" s="3"/>
      <c r="C10" s="3"/>
      <c r="D10" s="3"/>
      <c r="E10" s="3"/>
    </row>
    <row r="11" spans="1:5" ht="15" x14ac:dyDescent="0.25">
      <c r="A11" s="6" t="s">
        <v>91</v>
      </c>
      <c r="B11" s="3"/>
      <c r="C11" s="3"/>
      <c r="D11" s="3"/>
      <c r="E11" s="3"/>
    </row>
    <row r="12" spans="1:5" ht="15" x14ac:dyDescent="0.25">
      <c r="A12" s="3"/>
      <c r="B12" s="3"/>
      <c r="C12" s="3"/>
      <c r="D12" s="3"/>
      <c r="E12" s="3"/>
    </row>
    <row r="13" spans="1:5" ht="15" x14ac:dyDescent="0.25">
      <c r="A13" s="7" t="s">
        <v>104</v>
      </c>
      <c r="B13" s="3"/>
      <c r="C13" s="3"/>
      <c r="D13" s="3"/>
      <c r="E13" s="3"/>
    </row>
    <row r="14" spans="1:5" ht="15" x14ac:dyDescent="0.25">
      <c r="A14" s="3"/>
      <c r="B14" s="3"/>
      <c r="C14" s="3"/>
      <c r="D14" s="3"/>
      <c r="E14" s="3"/>
    </row>
    <row r="15" spans="1:5" ht="15" x14ac:dyDescent="0.25">
      <c r="A15" s="7" t="s">
        <v>7</v>
      </c>
      <c r="B15" s="3"/>
      <c r="C15" s="3"/>
      <c r="D15" s="3"/>
      <c r="E15" s="3"/>
    </row>
    <row r="16" spans="1:5" ht="15" x14ac:dyDescent="0.25">
      <c r="A16" s="3"/>
      <c r="B16" s="3"/>
      <c r="C16" s="3"/>
      <c r="D16" s="3"/>
      <c r="E16" s="3"/>
    </row>
    <row r="17" spans="1:5" ht="15" x14ac:dyDescent="0.25">
      <c r="A17" s="8" t="s">
        <v>92</v>
      </c>
      <c r="B17" s="3"/>
      <c r="C17" s="3"/>
      <c r="D17" s="3"/>
      <c r="E17" s="3"/>
    </row>
    <row r="18" spans="1:5" ht="15" x14ac:dyDescent="0.25">
      <c r="A18" s="3"/>
      <c r="B18" s="3"/>
      <c r="C18" s="3"/>
      <c r="D18" s="3"/>
      <c r="E18" s="3"/>
    </row>
    <row r="19" spans="1:5" ht="15" x14ac:dyDescent="0.25">
      <c r="A19" s="9" t="s">
        <v>8</v>
      </c>
      <c r="B19" s="3"/>
      <c r="C19" s="3"/>
      <c r="D19" s="3"/>
      <c r="E19" s="3"/>
    </row>
    <row r="20" spans="1:5" ht="15" x14ac:dyDescent="0.25">
      <c r="A20" s="3"/>
      <c r="B20" s="3"/>
      <c r="C20" s="3"/>
      <c r="D20" s="3"/>
      <c r="E20" s="3"/>
    </row>
    <row r="21" spans="1:5" ht="15" x14ac:dyDescent="0.25">
      <c r="A21" s="6" t="s">
        <v>93</v>
      </c>
      <c r="B21" s="3"/>
      <c r="C21" s="3"/>
      <c r="D21" s="3"/>
      <c r="E21" s="3"/>
    </row>
    <row r="22" spans="1:5" ht="15" x14ac:dyDescent="0.25">
      <c r="A22" s="3"/>
      <c r="B22" s="3"/>
      <c r="C22" s="3"/>
      <c r="D22" s="3"/>
      <c r="E22" s="3"/>
    </row>
    <row r="23" spans="1:5" ht="15" x14ac:dyDescent="0.25">
      <c r="A23" s="10" t="s">
        <v>94</v>
      </c>
      <c r="B23" s="3"/>
      <c r="C23" s="3"/>
      <c r="D23" s="3"/>
      <c r="E23" s="3"/>
    </row>
    <row r="24" spans="1:5" ht="15" x14ac:dyDescent="0.25">
      <c r="A24" s="3"/>
      <c r="B24" s="3"/>
      <c r="C24" s="3"/>
      <c r="D24" s="3"/>
      <c r="E24" s="3"/>
    </row>
    <row r="25" spans="1:5" ht="15" x14ac:dyDescent="0.25">
      <c r="A25" s="11" t="s">
        <v>9</v>
      </c>
      <c r="B25" s="3"/>
      <c r="C25" s="3"/>
      <c r="D25" s="3"/>
      <c r="E25" s="3"/>
    </row>
    <row r="26" spans="1:5" ht="15" x14ac:dyDescent="0.25">
      <c r="A26" s="3"/>
      <c r="B26" s="3"/>
      <c r="C26" s="3"/>
      <c r="D26" s="3"/>
      <c r="E26" s="3"/>
    </row>
    <row r="27" spans="1:5" ht="90" x14ac:dyDescent="0.25">
      <c r="A27" s="12" t="s">
        <v>10</v>
      </c>
      <c r="B27" s="13" t="s">
        <v>11</v>
      </c>
      <c r="C27" s="14" t="s">
        <v>12</v>
      </c>
      <c r="D27" s="13" t="s">
        <v>13</v>
      </c>
      <c r="E27" s="13" t="s">
        <v>14</v>
      </c>
    </row>
    <row r="28" spans="1:5" ht="15" x14ac:dyDescent="0.2">
      <c r="A28" s="15" t="s">
        <v>15</v>
      </c>
      <c r="B28" s="15" t="s">
        <v>16</v>
      </c>
      <c r="C28" s="15" t="s">
        <v>17</v>
      </c>
      <c r="D28" s="15" t="s">
        <v>18</v>
      </c>
      <c r="E28" s="15" t="s">
        <v>19</v>
      </c>
    </row>
    <row r="29" spans="1:5" ht="15" x14ac:dyDescent="0.2">
      <c r="A29" s="16" t="s">
        <v>20</v>
      </c>
      <c r="B29" s="17" t="s">
        <v>21</v>
      </c>
      <c r="C29" s="18" t="s">
        <v>21</v>
      </c>
      <c r="D29" s="18">
        <v>84</v>
      </c>
      <c r="E29" s="18">
        <v>61499.67</v>
      </c>
    </row>
    <row r="30" spans="1:5" ht="15" x14ac:dyDescent="0.2">
      <c r="A30" s="19" t="s">
        <v>95</v>
      </c>
      <c r="B30" s="20">
        <v>52714</v>
      </c>
      <c r="C30" s="18">
        <v>72</v>
      </c>
      <c r="D30" s="18">
        <v>84</v>
      </c>
      <c r="E30" s="18">
        <v>61499.67</v>
      </c>
    </row>
    <row r="31" spans="1:5" ht="15" x14ac:dyDescent="0.2">
      <c r="A31" s="21" t="s">
        <v>96</v>
      </c>
      <c r="B31" s="17" t="s">
        <v>21</v>
      </c>
      <c r="C31" s="18" t="s">
        <v>21</v>
      </c>
      <c r="D31" s="18" t="s">
        <v>21</v>
      </c>
      <c r="E31" s="18">
        <v>9795.17</v>
      </c>
    </row>
    <row r="32" spans="1:5" ht="15" x14ac:dyDescent="0.25">
      <c r="A32" s="22" t="s">
        <v>22</v>
      </c>
      <c r="B32" s="23" t="s">
        <v>21</v>
      </c>
      <c r="C32" s="23" t="s">
        <v>21</v>
      </c>
      <c r="D32" s="23" t="s">
        <v>21</v>
      </c>
      <c r="E32" s="24">
        <v>71294.84</v>
      </c>
    </row>
    <row r="33" spans="1:5" ht="15" x14ac:dyDescent="0.25">
      <c r="A33" s="3"/>
      <c r="B33" s="3"/>
      <c r="C33" s="3"/>
      <c r="D33" s="3"/>
      <c r="E33" s="3"/>
    </row>
    <row r="34" spans="1:5" ht="15" x14ac:dyDescent="0.25">
      <c r="A34" s="9" t="s">
        <v>1</v>
      </c>
      <c r="B34" s="3"/>
      <c r="C34" s="3"/>
      <c r="D34" s="3"/>
      <c r="E34" s="3"/>
    </row>
    <row r="35" spans="1:5" ht="15" x14ac:dyDescent="0.25">
      <c r="A35" s="3"/>
      <c r="B35" s="3"/>
      <c r="C35" s="3"/>
      <c r="D35" s="3"/>
      <c r="E35" s="3"/>
    </row>
    <row r="36" spans="1:5" ht="15" x14ac:dyDescent="0.25">
      <c r="A36" s="9" t="s">
        <v>23</v>
      </c>
      <c r="B36" s="3"/>
      <c r="C36" s="3"/>
      <c r="D36" s="3"/>
      <c r="E36" s="3"/>
    </row>
    <row r="37" spans="1:5" ht="15" x14ac:dyDescent="0.25">
      <c r="A37" s="3"/>
      <c r="B37" s="3"/>
      <c r="C37" s="3"/>
      <c r="D37" s="3"/>
      <c r="E37" s="3"/>
    </row>
    <row r="38" spans="1:5" ht="15" x14ac:dyDescent="0.25">
      <c r="A38" s="6" t="s">
        <v>97</v>
      </c>
      <c r="B38" s="3"/>
      <c r="C38" s="3"/>
      <c r="D38" s="3"/>
      <c r="E38" s="3"/>
    </row>
    <row r="39" spans="1:5" ht="15" x14ac:dyDescent="0.25">
      <c r="A39" s="3"/>
      <c r="B39" s="3"/>
      <c r="C39" s="3"/>
      <c r="D39" s="3"/>
      <c r="E39" s="3"/>
    </row>
    <row r="40" spans="1:5" ht="15" x14ac:dyDescent="0.25">
      <c r="A40" s="25" t="s">
        <v>24</v>
      </c>
      <c r="B40" s="3"/>
      <c r="C40" s="3"/>
      <c r="D40" s="3"/>
      <c r="E40" s="3"/>
    </row>
    <row r="41" spans="1:5" ht="15" x14ac:dyDescent="0.25">
      <c r="A41" s="3"/>
      <c r="B41" s="3"/>
      <c r="C41" s="3"/>
      <c r="D41" s="3"/>
      <c r="E41" s="3"/>
    </row>
    <row r="42" spans="1:5" ht="15" x14ac:dyDescent="0.25">
      <c r="A42" s="11" t="s">
        <v>9</v>
      </c>
      <c r="B42" s="3"/>
      <c r="C42" s="3"/>
      <c r="D42" s="3"/>
      <c r="E42" s="3"/>
    </row>
    <row r="43" spans="1:5" ht="15" x14ac:dyDescent="0.25">
      <c r="A43" s="3"/>
      <c r="B43" s="3"/>
      <c r="C43" s="3"/>
      <c r="D43" s="3"/>
      <c r="E43" s="3"/>
    </row>
    <row r="44" spans="1:5" ht="45" x14ac:dyDescent="0.25">
      <c r="A44" s="26" t="s">
        <v>25</v>
      </c>
      <c r="B44" s="27" t="s">
        <v>26</v>
      </c>
      <c r="C44" s="13" t="s">
        <v>27</v>
      </c>
      <c r="D44" s="15" t="s">
        <v>28</v>
      </c>
      <c r="E44" s="13" t="s">
        <v>29</v>
      </c>
    </row>
    <row r="45" spans="1:5" ht="15" x14ac:dyDescent="0.2">
      <c r="A45" s="15" t="s">
        <v>15</v>
      </c>
      <c r="B45" s="15" t="s">
        <v>16</v>
      </c>
      <c r="C45" s="15" t="s">
        <v>17</v>
      </c>
      <c r="D45" s="15" t="s">
        <v>18</v>
      </c>
      <c r="E45" s="15" t="s">
        <v>19</v>
      </c>
    </row>
    <row r="46" spans="1:5" ht="15" x14ac:dyDescent="0.25">
      <c r="A46" s="28" t="s">
        <v>30</v>
      </c>
      <c r="B46" s="29" t="s">
        <v>2</v>
      </c>
      <c r="C46" s="4" t="s">
        <v>31</v>
      </c>
      <c r="D46" s="4">
        <v>1500</v>
      </c>
      <c r="E46" s="4">
        <v>750</v>
      </c>
    </row>
    <row r="47" spans="1:5" ht="15" x14ac:dyDescent="0.25">
      <c r="A47" s="28" t="s">
        <v>32</v>
      </c>
      <c r="B47" s="4" t="s">
        <v>33</v>
      </c>
      <c r="C47" s="4">
        <v>2</v>
      </c>
      <c r="D47" s="4">
        <v>300</v>
      </c>
      <c r="E47" s="4">
        <v>600</v>
      </c>
    </row>
    <row r="48" spans="1:5" ht="15" x14ac:dyDescent="0.2">
      <c r="A48" s="30" t="s">
        <v>34</v>
      </c>
      <c r="B48" s="18" t="s">
        <v>21</v>
      </c>
      <c r="C48" s="18" t="s">
        <v>21</v>
      </c>
      <c r="D48" s="18" t="s">
        <v>21</v>
      </c>
      <c r="E48" s="31">
        <f>SUM(E46:E47)</f>
        <v>1350</v>
      </c>
    </row>
    <row r="49" spans="1:5" ht="15" x14ac:dyDescent="0.25">
      <c r="A49" s="3"/>
      <c r="B49" s="3"/>
      <c r="C49" s="3"/>
      <c r="D49" s="3"/>
      <c r="E49" s="3"/>
    </row>
    <row r="50" spans="1:5" ht="15" x14ac:dyDescent="0.25">
      <c r="A50" s="9" t="s">
        <v>35</v>
      </c>
      <c r="B50" s="3"/>
      <c r="C50" s="3"/>
      <c r="D50" s="3"/>
      <c r="E50" s="3"/>
    </row>
    <row r="51" spans="1:5" ht="15" x14ac:dyDescent="0.25">
      <c r="A51" s="3"/>
      <c r="B51" s="3"/>
      <c r="C51" s="3"/>
      <c r="D51" s="3"/>
      <c r="E51" s="3"/>
    </row>
    <row r="52" spans="1:5" ht="15" x14ac:dyDescent="0.25">
      <c r="A52" s="6" t="s">
        <v>98</v>
      </c>
      <c r="B52" s="3"/>
      <c r="C52" s="3"/>
      <c r="D52" s="3"/>
      <c r="E52" s="3"/>
    </row>
    <row r="53" spans="1:5" ht="15" x14ac:dyDescent="0.25">
      <c r="A53" s="3"/>
      <c r="B53" s="3"/>
      <c r="C53" s="3"/>
      <c r="D53" s="3"/>
      <c r="E53" s="3"/>
    </row>
    <row r="54" spans="1:5" ht="15" x14ac:dyDescent="0.25">
      <c r="A54" s="10" t="s">
        <v>94</v>
      </c>
      <c r="B54" s="3"/>
      <c r="C54" s="3"/>
      <c r="D54" s="3"/>
      <c r="E54" s="3"/>
    </row>
    <row r="55" spans="1:5" ht="15" x14ac:dyDescent="0.25">
      <c r="A55" s="3"/>
      <c r="B55" s="3"/>
      <c r="C55" s="3"/>
      <c r="D55" s="3"/>
      <c r="E55" s="3"/>
    </row>
    <row r="56" spans="1:5" ht="15" x14ac:dyDescent="0.25">
      <c r="A56" s="11" t="s">
        <v>9</v>
      </c>
      <c r="B56" s="3"/>
      <c r="C56" s="3"/>
      <c r="D56" s="3"/>
      <c r="E56" s="3"/>
    </row>
    <row r="57" spans="1:5" ht="15" x14ac:dyDescent="0.25">
      <c r="A57" s="3"/>
      <c r="B57" s="3"/>
      <c r="C57" s="3"/>
      <c r="D57" s="3"/>
      <c r="E57" s="3"/>
    </row>
    <row r="58" spans="1:5" ht="15" x14ac:dyDescent="0.25">
      <c r="A58" s="26" t="s">
        <v>36</v>
      </c>
      <c r="B58" s="26" t="s">
        <v>37</v>
      </c>
      <c r="C58" s="3"/>
      <c r="D58" s="3"/>
      <c r="E58" s="3"/>
    </row>
    <row r="59" spans="1:5" ht="15" x14ac:dyDescent="0.25">
      <c r="A59" s="32" t="s">
        <v>15</v>
      </c>
      <c r="B59" s="15" t="s">
        <v>16</v>
      </c>
      <c r="C59" s="3"/>
      <c r="D59" s="3"/>
      <c r="E59" s="3"/>
    </row>
    <row r="60" spans="1:5" ht="15" x14ac:dyDescent="0.25">
      <c r="A60" s="33" t="s">
        <v>38</v>
      </c>
      <c r="B60" s="44">
        <v>15000</v>
      </c>
      <c r="C60" s="3"/>
      <c r="D60" s="3"/>
      <c r="E60" s="3"/>
    </row>
    <row r="61" spans="1:5" ht="15" x14ac:dyDescent="0.25">
      <c r="A61" s="33" t="s">
        <v>39</v>
      </c>
      <c r="B61" s="44">
        <v>30800</v>
      </c>
      <c r="C61" s="3"/>
      <c r="D61" s="3"/>
      <c r="E61" s="3"/>
    </row>
    <row r="62" spans="1:5" ht="15" x14ac:dyDescent="0.25">
      <c r="A62" s="16" t="s">
        <v>40</v>
      </c>
      <c r="B62" s="44">
        <v>6413</v>
      </c>
      <c r="C62" s="3"/>
      <c r="D62" s="3"/>
      <c r="E62" s="3"/>
    </row>
    <row r="63" spans="1:5" ht="15" x14ac:dyDescent="0.25">
      <c r="A63" s="16" t="s">
        <v>41</v>
      </c>
      <c r="B63" s="45">
        <v>74850</v>
      </c>
      <c r="C63" s="3"/>
      <c r="D63" s="3"/>
      <c r="E63" s="3"/>
    </row>
    <row r="64" spans="1:5" ht="15" x14ac:dyDescent="0.25">
      <c r="A64" s="36" t="s">
        <v>42</v>
      </c>
      <c r="B64" s="45" t="s">
        <v>43</v>
      </c>
      <c r="C64" s="3"/>
      <c r="D64" s="3"/>
      <c r="E64" s="3"/>
    </row>
    <row r="65" spans="1:5" ht="15" x14ac:dyDescent="0.25">
      <c r="A65" s="37" t="s">
        <v>44</v>
      </c>
      <c r="B65" s="45" t="s">
        <v>45</v>
      </c>
      <c r="C65" s="3"/>
      <c r="D65" s="3"/>
      <c r="E65" s="3"/>
    </row>
    <row r="66" spans="1:5" ht="15" x14ac:dyDescent="0.25">
      <c r="A66" s="3"/>
      <c r="B66" s="3"/>
      <c r="C66" s="3"/>
      <c r="D66" s="3"/>
      <c r="E66" s="3"/>
    </row>
    <row r="67" spans="1:5" ht="15" x14ac:dyDescent="0.25">
      <c r="A67" s="11" t="s">
        <v>111</v>
      </c>
      <c r="B67" s="3"/>
      <c r="C67" s="3"/>
      <c r="D67" s="3"/>
      <c r="E67" s="3"/>
    </row>
    <row r="68" spans="1:5" ht="15" x14ac:dyDescent="0.25">
      <c r="A68" s="11" t="s">
        <v>46</v>
      </c>
      <c r="B68" s="3"/>
      <c r="C68" s="3"/>
      <c r="D68" s="3"/>
      <c r="E68" s="3"/>
    </row>
    <row r="69" spans="1:5" ht="15" x14ac:dyDescent="0.25">
      <c r="A69" s="3"/>
      <c r="B69" s="3"/>
      <c r="C69" s="3"/>
      <c r="D69" s="3"/>
      <c r="E69" s="3"/>
    </row>
    <row r="70" spans="1:5" ht="15" x14ac:dyDescent="0.25">
      <c r="A70" s="8" t="s">
        <v>99</v>
      </c>
      <c r="B70" s="3"/>
      <c r="C70" s="3"/>
      <c r="D70" s="3"/>
      <c r="E70" s="3"/>
    </row>
    <row r="71" spans="1:5" ht="15" x14ac:dyDescent="0.25">
      <c r="A71" s="3"/>
      <c r="B71" s="3"/>
      <c r="C71" s="3"/>
      <c r="D71" s="3"/>
      <c r="E71" s="3"/>
    </row>
    <row r="72" spans="1:5" ht="15" x14ac:dyDescent="0.25">
      <c r="A72" s="9" t="s">
        <v>47</v>
      </c>
      <c r="B72" s="3"/>
      <c r="C72" s="3"/>
      <c r="D72" s="3"/>
      <c r="E72" s="3"/>
    </row>
    <row r="73" spans="1:5" ht="15" x14ac:dyDescent="0.25">
      <c r="A73" s="3"/>
      <c r="B73" s="3"/>
      <c r="C73" s="3"/>
      <c r="D73" s="3"/>
      <c r="E73" s="3"/>
    </row>
    <row r="74" spans="1:5" ht="15" x14ac:dyDescent="0.25">
      <c r="A74" s="6" t="s">
        <v>100</v>
      </c>
      <c r="B74" s="3"/>
      <c r="C74" s="3"/>
      <c r="D74" s="3"/>
      <c r="E74" s="3"/>
    </row>
    <row r="75" spans="1:5" ht="15" x14ac:dyDescent="0.25">
      <c r="A75" s="3"/>
      <c r="B75" s="3"/>
      <c r="C75" s="3"/>
      <c r="D75" s="3"/>
      <c r="E75" s="3"/>
    </row>
    <row r="76" spans="1:5" ht="15" x14ac:dyDescent="0.25">
      <c r="A76" s="10" t="s">
        <v>94</v>
      </c>
      <c r="B76" s="3"/>
      <c r="C76" s="3"/>
      <c r="D76" s="3"/>
      <c r="E76" s="3"/>
    </row>
    <row r="77" spans="1:5" ht="15" x14ac:dyDescent="0.25">
      <c r="A77" s="3"/>
      <c r="B77" s="3"/>
      <c r="C77" s="3"/>
      <c r="D77" s="3"/>
      <c r="E77" s="3"/>
    </row>
    <row r="78" spans="1:5" ht="15" x14ac:dyDescent="0.25">
      <c r="A78" s="11" t="s">
        <v>9</v>
      </c>
      <c r="B78" s="3"/>
      <c r="C78" s="3"/>
      <c r="D78" s="3"/>
      <c r="E78" s="3"/>
    </row>
    <row r="79" spans="1:5" ht="15" x14ac:dyDescent="0.25">
      <c r="A79" s="3"/>
      <c r="B79" s="3"/>
      <c r="C79" s="3"/>
      <c r="D79" s="3"/>
      <c r="E79" s="3"/>
    </row>
    <row r="80" spans="1:5" ht="85.5" customHeight="1" x14ac:dyDescent="0.25">
      <c r="A80" s="18" t="s">
        <v>15</v>
      </c>
      <c r="B80" s="37" t="s">
        <v>48</v>
      </c>
      <c r="C80" s="34" t="s">
        <v>49</v>
      </c>
      <c r="D80" s="3"/>
      <c r="E80" s="3"/>
    </row>
    <row r="81" spans="1:5" ht="39" customHeight="1" x14ac:dyDescent="0.25">
      <c r="A81" s="4" t="s">
        <v>16</v>
      </c>
      <c r="B81" s="46" t="s">
        <v>50</v>
      </c>
      <c r="C81" s="38">
        <f>C82+C86+C87+C90+C93+C97+C98+C99</f>
        <v>192481</v>
      </c>
      <c r="D81" s="3"/>
      <c r="E81" s="3"/>
    </row>
    <row r="82" spans="1:5" ht="30" customHeight="1" thickBot="1" x14ac:dyDescent="0.3">
      <c r="A82" s="74"/>
      <c r="B82" s="47" t="s">
        <v>51</v>
      </c>
      <c r="C82" s="38">
        <f>C83+C84+C85</f>
        <v>9010.83</v>
      </c>
      <c r="D82" s="3"/>
      <c r="E82" s="3"/>
    </row>
    <row r="83" spans="1:5" ht="75.75" thickBot="1" x14ac:dyDescent="0.3">
      <c r="A83" s="75"/>
      <c r="B83" s="61" t="s">
        <v>105</v>
      </c>
      <c r="C83" s="35">
        <v>8414.56</v>
      </c>
      <c r="D83" s="3"/>
      <c r="E83" s="3"/>
    </row>
    <row r="84" spans="1:5" ht="60.75" thickBot="1" x14ac:dyDescent="0.3">
      <c r="A84" s="75"/>
      <c r="B84" s="62" t="s">
        <v>106</v>
      </c>
      <c r="C84" s="39">
        <v>507.43</v>
      </c>
      <c r="D84" s="3"/>
      <c r="E84" s="3"/>
    </row>
    <row r="85" spans="1:5" ht="75.75" thickBot="1" x14ac:dyDescent="0.3">
      <c r="A85" s="75"/>
      <c r="B85" s="62" t="s">
        <v>107</v>
      </c>
      <c r="C85" s="34">
        <v>88.84</v>
      </c>
      <c r="D85" s="3"/>
      <c r="E85" s="3"/>
    </row>
    <row r="86" spans="1:5" ht="34.5" customHeight="1" thickBot="1" x14ac:dyDescent="0.3">
      <c r="A86" s="75"/>
      <c r="B86" s="48" t="s">
        <v>52</v>
      </c>
      <c r="C86" s="63">
        <v>1600</v>
      </c>
      <c r="D86" s="3"/>
      <c r="E86" s="3"/>
    </row>
    <row r="87" spans="1:5" ht="27" customHeight="1" thickBot="1" x14ac:dyDescent="0.3">
      <c r="A87" s="75"/>
      <c r="B87" s="49" t="s">
        <v>53</v>
      </c>
      <c r="C87" s="38">
        <f>C88+C89</f>
        <v>90005.06</v>
      </c>
      <c r="D87" s="3"/>
      <c r="E87" s="3"/>
    </row>
    <row r="88" spans="1:5" ht="75.75" thickBot="1" x14ac:dyDescent="0.3">
      <c r="A88" s="75"/>
      <c r="B88" s="37" t="s">
        <v>54</v>
      </c>
      <c r="C88" s="34" t="s">
        <v>55</v>
      </c>
      <c r="D88" s="3"/>
      <c r="E88" s="3"/>
    </row>
    <row r="89" spans="1:5" ht="30.75" thickBot="1" x14ac:dyDescent="0.3">
      <c r="A89" s="75"/>
      <c r="B89" s="46" t="s">
        <v>56</v>
      </c>
      <c r="C89" s="38">
        <v>90000</v>
      </c>
      <c r="D89" s="3"/>
      <c r="E89" s="3"/>
    </row>
    <row r="90" spans="1:5" ht="30.75" thickBot="1" x14ac:dyDescent="0.3">
      <c r="A90" s="75"/>
      <c r="B90" s="52" t="s">
        <v>57</v>
      </c>
      <c r="C90" s="65">
        <f>C91+C92</f>
        <v>55.89</v>
      </c>
      <c r="D90" s="3"/>
      <c r="E90" s="3"/>
    </row>
    <row r="91" spans="1:5" ht="75.75" thickBot="1" x14ac:dyDescent="0.3">
      <c r="A91" s="75"/>
      <c r="B91" s="33" t="s">
        <v>108</v>
      </c>
      <c r="C91" s="34">
        <v>3.89</v>
      </c>
      <c r="D91" s="3"/>
      <c r="E91" s="3"/>
    </row>
    <row r="92" spans="1:5" ht="45.75" thickBot="1" x14ac:dyDescent="0.3">
      <c r="A92" s="75"/>
      <c r="B92" s="33" t="s">
        <v>109</v>
      </c>
      <c r="C92" s="64">
        <v>52</v>
      </c>
      <c r="D92" s="3"/>
      <c r="E92" s="3"/>
    </row>
    <row r="93" spans="1:5" ht="30.75" thickBot="1" x14ac:dyDescent="0.3">
      <c r="A93" s="75"/>
      <c r="B93" s="53" t="s">
        <v>58</v>
      </c>
      <c r="C93" s="63">
        <f>C94+C95</f>
        <v>41795</v>
      </c>
      <c r="D93" s="3"/>
      <c r="E93" s="3"/>
    </row>
    <row r="94" spans="1:5" ht="60.75" thickBot="1" x14ac:dyDescent="0.3">
      <c r="A94" s="75"/>
      <c r="B94" s="36" t="s">
        <v>59</v>
      </c>
      <c r="C94" s="35" t="s">
        <v>60</v>
      </c>
      <c r="D94" s="3"/>
      <c r="E94" s="3"/>
    </row>
    <row r="95" spans="1:5" ht="15.75" thickBot="1" x14ac:dyDescent="0.3">
      <c r="A95" s="75"/>
      <c r="B95" s="28" t="s">
        <v>61</v>
      </c>
      <c r="C95" s="63">
        <v>38795</v>
      </c>
      <c r="D95" s="3"/>
      <c r="E95" s="3"/>
    </row>
    <row r="96" spans="1:5" ht="15" x14ac:dyDescent="0.25">
      <c r="A96" s="3"/>
      <c r="B96" s="3"/>
      <c r="C96" s="3"/>
      <c r="D96" s="3"/>
      <c r="E96" s="3"/>
    </row>
    <row r="97" spans="1:5" ht="60" x14ac:dyDescent="0.25">
      <c r="A97" s="75"/>
      <c r="B97" s="40" t="s">
        <v>62</v>
      </c>
      <c r="C97" s="66">
        <v>50000</v>
      </c>
      <c r="D97" s="3"/>
      <c r="E97" s="3"/>
    </row>
    <row r="98" spans="1:5" ht="60" x14ac:dyDescent="0.25">
      <c r="A98" s="76"/>
      <c r="B98" s="36" t="s">
        <v>110</v>
      </c>
      <c r="C98" s="34">
        <v>14.22</v>
      </c>
      <c r="D98" s="3"/>
      <c r="E98" s="3"/>
    </row>
    <row r="99" spans="1:5" ht="15" x14ac:dyDescent="0.25">
      <c r="A99" s="41"/>
      <c r="B99" s="42" t="s">
        <v>63</v>
      </c>
      <c r="C99" s="34" t="s">
        <v>64</v>
      </c>
      <c r="D99" s="3"/>
      <c r="E99" s="3"/>
    </row>
    <row r="100" spans="1:5" ht="75" x14ac:dyDescent="0.25">
      <c r="A100" s="18" t="s">
        <v>17</v>
      </c>
      <c r="B100" s="36" t="s">
        <v>65</v>
      </c>
      <c r="C100" s="18" t="s">
        <v>66</v>
      </c>
      <c r="D100" s="3"/>
      <c r="E100" s="3"/>
    </row>
    <row r="101" spans="1:5" ht="75.75" thickBot="1" x14ac:dyDescent="0.3">
      <c r="A101" s="18" t="s">
        <v>18</v>
      </c>
      <c r="B101" s="33" t="s">
        <v>67</v>
      </c>
      <c r="C101" s="34">
        <f>E32</f>
        <v>71294.84</v>
      </c>
      <c r="D101" s="3"/>
      <c r="E101" s="3"/>
    </row>
    <row r="102" spans="1:5" ht="30" thickBot="1" x14ac:dyDescent="0.3">
      <c r="A102" s="18" t="s">
        <v>19</v>
      </c>
      <c r="B102" s="50" t="s">
        <v>101</v>
      </c>
      <c r="C102" s="39">
        <v>2.77</v>
      </c>
      <c r="D102" s="3"/>
      <c r="E102" s="3"/>
    </row>
    <row r="103" spans="1:5" ht="45.75" thickBot="1" x14ac:dyDescent="0.3">
      <c r="A103" s="18" t="s">
        <v>68</v>
      </c>
      <c r="B103" s="33" t="s">
        <v>69</v>
      </c>
      <c r="C103" s="34">
        <v>71294.84</v>
      </c>
      <c r="D103" s="3"/>
      <c r="E103" s="3"/>
    </row>
    <row r="104" spans="1:5" ht="30.75" thickBot="1" x14ac:dyDescent="0.3">
      <c r="A104" s="23" t="s">
        <v>70</v>
      </c>
      <c r="B104" s="51" t="s">
        <v>102</v>
      </c>
      <c r="C104" s="71">
        <f>C102*C103</f>
        <v>197486.70679999999</v>
      </c>
      <c r="D104" s="3"/>
      <c r="E104" s="3"/>
    </row>
    <row r="105" spans="1:5" ht="15" x14ac:dyDescent="0.25">
      <c r="A105" s="3"/>
      <c r="B105" s="3"/>
      <c r="C105" s="3"/>
      <c r="D105" s="3"/>
      <c r="E105" s="3"/>
    </row>
    <row r="106" spans="1:5" ht="15" x14ac:dyDescent="0.25">
      <c r="A106" s="9" t="s">
        <v>71</v>
      </c>
      <c r="B106" s="3"/>
      <c r="C106" s="3"/>
      <c r="D106" s="3"/>
      <c r="E106" s="3"/>
    </row>
    <row r="107" spans="1:5" ht="15" x14ac:dyDescent="0.25">
      <c r="A107" s="3"/>
      <c r="B107" s="3"/>
      <c r="C107" s="3"/>
      <c r="D107" s="3"/>
      <c r="E107" s="3"/>
    </row>
    <row r="108" spans="1:5" ht="15" x14ac:dyDescent="0.25">
      <c r="A108" s="9" t="s">
        <v>72</v>
      </c>
      <c r="B108" s="3"/>
      <c r="C108" s="3"/>
      <c r="D108" s="3"/>
      <c r="E108" s="3"/>
    </row>
    <row r="109" spans="1:5" ht="15" x14ac:dyDescent="0.25">
      <c r="A109" s="3"/>
      <c r="B109" s="3"/>
      <c r="C109" s="3"/>
      <c r="D109" s="3"/>
      <c r="E109" s="3"/>
    </row>
    <row r="110" spans="1:5" ht="15" x14ac:dyDescent="0.25">
      <c r="A110" s="9" t="s">
        <v>73</v>
      </c>
      <c r="B110" s="3"/>
      <c r="C110" s="3"/>
      <c r="D110" s="3"/>
      <c r="E110" s="3"/>
    </row>
    <row r="111" spans="1:5" ht="15" x14ac:dyDescent="0.25">
      <c r="A111" s="3"/>
      <c r="B111" s="3"/>
      <c r="C111" s="3"/>
      <c r="D111" s="3"/>
      <c r="E111" s="3"/>
    </row>
    <row r="112" spans="1:5" ht="15" x14ac:dyDescent="0.25">
      <c r="A112" s="9" t="s">
        <v>74</v>
      </c>
      <c r="B112" s="3"/>
      <c r="C112" s="3"/>
      <c r="D112" s="3"/>
      <c r="E112" s="3"/>
    </row>
    <row r="113" spans="1:5" ht="15" x14ac:dyDescent="0.25">
      <c r="A113" s="9" t="s">
        <v>75</v>
      </c>
      <c r="B113" s="3"/>
      <c r="C113" s="3"/>
      <c r="D113" s="3"/>
      <c r="E113" s="3"/>
    </row>
    <row r="114" spans="1:5" ht="15" x14ac:dyDescent="0.25">
      <c r="A114" s="3"/>
      <c r="B114" s="3"/>
      <c r="C114" s="3"/>
      <c r="D114" s="3"/>
      <c r="E114" s="3"/>
    </row>
    <row r="115" spans="1:5" ht="15" x14ac:dyDescent="0.25">
      <c r="A115" s="9" t="s">
        <v>76</v>
      </c>
      <c r="B115" s="3"/>
      <c r="C115" s="3"/>
      <c r="D115" s="3"/>
      <c r="E115" s="3"/>
    </row>
    <row r="116" spans="1:5" ht="15" x14ac:dyDescent="0.25">
      <c r="A116" s="3"/>
      <c r="B116" s="3"/>
      <c r="C116" s="3"/>
      <c r="D116" s="3"/>
      <c r="E116" s="3"/>
    </row>
    <row r="117" spans="1:5" ht="15" x14ac:dyDescent="0.25">
      <c r="A117" s="9" t="s">
        <v>77</v>
      </c>
      <c r="B117" s="3"/>
      <c r="C117" s="3"/>
      <c r="D117" s="3"/>
      <c r="E117" s="3"/>
    </row>
    <row r="118" spans="1:5" ht="15" x14ac:dyDescent="0.25">
      <c r="A118" s="3"/>
      <c r="B118" s="3"/>
      <c r="C118" s="3"/>
      <c r="D118" s="3"/>
      <c r="E118" s="3"/>
    </row>
    <row r="119" spans="1:5" ht="15" x14ac:dyDescent="0.25">
      <c r="A119" s="9" t="s">
        <v>78</v>
      </c>
      <c r="B119" s="3"/>
      <c r="C119" s="3"/>
      <c r="D119" s="3"/>
      <c r="E119" s="3"/>
    </row>
    <row r="120" spans="1:5" ht="15" x14ac:dyDescent="0.25">
      <c r="A120" s="3"/>
      <c r="B120" s="3"/>
      <c r="C120" s="3"/>
      <c r="D120" s="3"/>
      <c r="E120" s="3"/>
    </row>
    <row r="121" spans="1:5" ht="15" x14ac:dyDescent="0.25">
      <c r="A121" s="6" t="s">
        <v>103</v>
      </c>
      <c r="B121" s="3"/>
      <c r="C121" s="3"/>
      <c r="D121" s="3"/>
      <c r="E121" s="3"/>
    </row>
    <row r="122" spans="1:5" ht="15" x14ac:dyDescent="0.25">
      <c r="A122" s="3"/>
      <c r="B122" s="3"/>
      <c r="C122" s="3"/>
      <c r="D122" s="3"/>
      <c r="E122" s="3"/>
    </row>
    <row r="123" spans="1:5" ht="15" x14ac:dyDescent="0.25">
      <c r="A123" s="10" t="s">
        <v>94</v>
      </c>
      <c r="B123" s="3"/>
      <c r="C123" s="3"/>
      <c r="D123" s="3"/>
      <c r="E123" s="3"/>
    </row>
    <row r="124" spans="1:5" ht="15" x14ac:dyDescent="0.25">
      <c r="A124" s="3"/>
      <c r="B124" s="3"/>
      <c r="C124" s="3"/>
      <c r="D124" s="3"/>
      <c r="E124" s="3"/>
    </row>
    <row r="125" spans="1:5" ht="15" x14ac:dyDescent="0.25">
      <c r="A125" s="11" t="s">
        <v>9</v>
      </c>
      <c r="B125" s="3"/>
      <c r="C125" s="3"/>
      <c r="D125" s="3"/>
      <c r="E125" s="3"/>
    </row>
    <row r="126" spans="1:5" ht="15.75" thickBot="1" x14ac:dyDescent="0.3">
      <c r="A126" s="3"/>
      <c r="B126" s="3"/>
      <c r="C126" s="3"/>
      <c r="D126" s="3"/>
      <c r="E126" s="3"/>
    </row>
    <row r="127" spans="1:5" ht="15.75" thickBot="1" x14ac:dyDescent="0.3">
      <c r="A127" s="18" t="s">
        <v>79</v>
      </c>
      <c r="B127" s="18" t="s">
        <v>80</v>
      </c>
      <c r="C127" s="58" t="s">
        <v>81</v>
      </c>
      <c r="D127" s="3"/>
      <c r="E127" s="3"/>
    </row>
    <row r="128" spans="1:5" ht="45.75" thickBot="1" x14ac:dyDescent="0.3">
      <c r="A128" s="20" t="s">
        <v>15</v>
      </c>
      <c r="B128" s="54" t="s">
        <v>82</v>
      </c>
      <c r="C128" s="59">
        <f>E32</f>
        <v>71294.84</v>
      </c>
      <c r="D128" s="3"/>
      <c r="E128" s="3"/>
    </row>
    <row r="129" spans="1:5" ht="15.75" thickBot="1" x14ac:dyDescent="0.3">
      <c r="A129" s="20" t="s">
        <v>16</v>
      </c>
      <c r="B129" s="55" t="s">
        <v>83</v>
      </c>
      <c r="C129" s="59">
        <f>E48</f>
        <v>1350</v>
      </c>
      <c r="D129" s="3"/>
      <c r="E129" s="3"/>
    </row>
    <row r="130" spans="1:5" ht="45.75" thickBot="1" x14ac:dyDescent="0.3">
      <c r="A130" s="20" t="s">
        <v>17</v>
      </c>
      <c r="B130" s="56" t="s">
        <v>84</v>
      </c>
      <c r="C130" s="60" t="s">
        <v>64</v>
      </c>
      <c r="D130" s="3"/>
      <c r="E130" s="3"/>
    </row>
    <row r="131" spans="1:5" ht="15.75" thickBot="1" x14ac:dyDescent="0.3">
      <c r="A131" s="20" t="s">
        <v>18</v>
      </c>
      <c r="B131" s="55" t="s">
        <v>85</v>
      </c>
      <c r="C131" s="68">
        <f>C104</f>
        <v>197486.70679999999</v>
      </c>
      <c r="D131" s="3"/>
      <c r="E131" s="3"/>
    </row>
    <row r="132" spans="1:5" ht="15.75" thickBot="1" x14ac:dyDescent="0.3">
      <c r="A132" s="43" t="s">
        <v>19</v>
      </c>
      <c r="B132" s="57" t="s">
        <v>86</v>
      </c>
      <c r="C132" s="67">
        <f>C128+C129+C130+C131</f>
        <v>270131.54680000001</v>
      </c>
      <c r="D132" s="3"/>
      <c r="E132" s="3"/>
    </row>
    <row r="133" spans="1:5" ht="15" x14ac:dyDescent="0.25">
      <c r="A133" s="3"/>
      <c r="B133" s="3"/>
      <c r="C133" s="3"/>
      <c r="D133" s="3"/>
      <c r="E133" s="3"/>
    </row>
    <row r="134" spans="1:5" ht="15" x14ac:dyDescent="0.25">
      <c r="A134" s="9"/>
      <c r="B134" s="3"/>
      <c r="C134" s="3"/>
      <c r="D134" s="3"/>
      <c r="E134" s="3"/>
    </row>
    <row r="136" spans="1:5" ht="48" customHeight="1" x14ac:dyDescent="0.2"/>
    <row r="137" spans="1:5" x14ac:dyDescent="0.2">
      <c r="A137" t="s">
        <v>112</v>
      </c>
      <c r="C137" t="s">
        <v>113</v>
      </c>
    </row>
    <row r="138" spans="1:5" x14ac:dyDescent="0.2">
      <c r="A138" s="1" t="s">
        <v>0</v>
      </c>
    </row>
  </sheetData>
  <mergeCells count="2">
    <mergeCell ref="A82:A95"/>
    <mergeCell ref="A97:A98"/>
  </mergeCells>
  <pageMargins left="0.7" right="0.7" top="0.75" bottom="0.75" header="0.3" footer="0.3"/>
  <pageSetup paperSize="9" scale="6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ЦО 43 МБОУ</cp:lastModifiedBy>
  <cp:lastPrinted>2023-10-20T10:05:30Z</cp:lastPrinted>
  <dcterms:created xsi:type="dcterms:W3CDTF">2023-10-20T10:02:34Z</dcterms:created>
  <dcterms:modified xsi:type="dcterms:W3CDTF">2024-09-20T05:41:29Z</dcterms:modified>
</cp:coreProperties>
</file>